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1.249\Publico\8 - PUBLICO LICITACOES E CONTRATOS\Leonardo\Para Publicar a Prestação de Contas de 2024\"/>
    </mc:Choice>
  </mc:AlternateContent>
  <xr:revisionPtr revIDLastSave="0" documentId="13_ncr:1_{5CC80EAF-5F72-4D1D-9E17-7AA47D9DB587}" xr6:coauthVersionLast="47" xr6:coauthVersionMax="47" xr10:uidLastSave="{00000000-0000-0000-0000-000000000000}"/>
  <bookViews>
    <workbookView xWindow="8115" yWindow="3225" windowWidth="9150" windowHeight="9375" xr2:uid="{00000000-000D-0000-FFFF-FFFF00000000}"/>
  </bookViews>
  <sheets>
    <sheet name="1 BALANÇO" sheetId="2" r:id="rId1"/>
  </sheets>
  <definedNames>
    <definedName name="_xlnm.Print_Area" localSheetId="0">'1 BALANÇO'!$A$1:$F$59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28" i="2" s="1"/>
  <c r="C7" i="2"/>
  <c r="C6" i="2" s="1"/>
  <c r="C28" i="2" s="1"/>
  <c r="E7" i="2"/>
  <c r="F7" i="2"/>
  <c r="C10" i="2"/>
  <c r="E10" i="2"/>
  <c r="E6" i="2" s="1"/>
  <c r="E28" i="2" s="1"/>
  <c r="F10" i="2"/>
  <c r="C13" i="2"/>
  <c r="E13" i="2"/>
  <c r="F13" i="2"/>
  <c r="C18" i="2"/>
  <c r="E18" i="2"/>
  <c r="F18" i="2"/>
  <c r="C20" i="2"/>
  <c r="E20" i="2"/>
  <c r="F20" i="2"/>
  <c r="C22" i="2"/>
  <c r="E22" i="2"/>
  <c r="F22" i="2"/>
  <c r="C23" i="2"/>
  <c r="E23" i="2"/>
  <c r="F23" i="2"/>
  <c r="E29" i="2"/>
  <c r="F29" i="2"/>
  <c r="C30" i="2"/>
  <c r="E30" i="2"/>
  <c r="F30" i="2"/>
  <c r="E40" i="2"/>
  <c r="E43" i="2" s="1"/>
  <c r="E52" i="2" s="1"/>
  <c r="F40" i="2"/>
  <c r="F43" i="2" s="1"/>
  <c r="F52" i="2" s="1"/>
  <c r="F53" i="2" s="1"/>
  <c r="C41" i="2"/>
  <c r="C40" i="2" s="1"/>
  <c r="E41" i="2"/>
  <c r="F41" i="2"/>
  <c r="C45" i="2"/>
  <c r="C44" i="2" s="1"/>
  <c r="E45" i="2"/>
  <c r="F45" i="2"/>
  <c r="C47" i="2"/>
  <c r="E47" i="2"/>
  <c r="E44" i="2" s="1"/>
  <c r="F47" i="2"/>
  <c r="F44" i="2" s="1"/>
  <c r="C49" i="2"/>
  <c r="E49" i="2"/>
  <c r="F49" i="2"/>
  <c r="E60" i="2" l="1"/>
  <c r="E53" i="2"/>
  <c r="C43" i="2"/>
  <c r="C52" i="2" s="1"/>
</calcChain>
</file>

<file path=xl/sharedStrings.xml><?xml version="1.0" encoding="utf-8"?>
<sst xmlns="http://schemas.openxmlformats.org/spreadsheetml/2006/main" count="76" uniqueCount="74">
  <si>
    <t>Diretor Superintendente</t>
  </si>
  <si>
    <t>Controlador de Controle Interno</t>
  </si>
  <si>
    <t>Contador CRC/PR 033849-O-5</t>
  </si>
  <si>
    <t>CPF 427.800.049-91</t>
  </si>
  <si>
    <t>CPF 840.520.319-20</t>
  </si>
  <si>
    <t>CPF 554.661.179-00</t>
  </si>
  <si>
    <t>Ascânio José Butzge</t>
  </si>
  <si>
    <t>Marcelo Cristiano Vanzella</t>
  </si>
  <si>
    <t>Alice Alves Muniz</t>
  </si>
  <si>
    <t>Total do Passivo e Patrimônio Liquido</t>
  </si>
  <si>
    <t xml:space="preserve">     Resultado do Exercício</t>
  </si>
  <si>
    <t xml:space="preserve">     Prejuízos Acumulados </t>
  </si>
  <si>
    <t>14</t>
  </si>
  <si>
    <t xml:space="preserve">   Prejuízos Acumulados</t>
  </si>
  <si>
    <t xml:space="preserve">    Correção Monetária do Capital Realizado</t>
  </si>
  <si>
    <t>13</t>
  </si>
  <si>
    <t xml:space="preserve">   Reservas de Capital</t>
  </si>
  <si>
    <t xml:space="preserve">     Capital Subscrito</t>
  </si>
  <si>
    <t>12</t>
  </si>
  <si>
    <t xml:space="preserve">   Capital Social</t>
  </si>
  <si>
    <t>Patrimônio Liquido</t>
  </si>
  <si>
    <t xml:space="preserve">Total do Passivo </t>
  </si>
  <si>
    <t xml:space="preserve">      Provisão trabalhistas e civil</t>
  </si>
  <si>
    <t>11</t>
  </si>
  <si>
    <t xml:space="preserve">  Outras Obrigações</t>
  </si>
  <si>
    <t>Não Circulante</t>
  </si>
  <si>
    <t>10</t>
  </si>
  <si>
    <t xml:space="preserve">     Férias e encargos a pagar</t>
  </si>
  <si>
    <t xml:space="preserve">     Acordo Judicial</t>
  </si>
  <si>
    <t xml:space="preserve">     Seguros a pagar</t>
  </si>
  <si>
    <t xml:space="preserve">     Energia elétrica e água</t>
  </si>
  <si>
    <t xml:space="preserve">     Adiantamentos de clientes</t>
  </si>
  <si>
    <t xml:space="preserve">     Obrigações Previdenciárias a pagar</t>
  </si>
  <si>
    <t xml:space="preserve">     Salários e Ordenados a pagar</t>
  </si>
  <si>
    <t xml:space="preserve">     Impostos fiscais a Recolher</t>
  </si>
  <si>
    <t xml:space="preserve">     Fornecedores Nacionais</t>
  </si>
  <si>
    <t>09</t>
  </si>
  <si>
    <t xml:space="preserve">Circulante </t>
  </si>
  <si>
    <t>NE</t>
  </si>
  <si>
    <t>PASSIVO</t>
  </si>
  <si>
    <t>Total do Ativo</t>
  </si>
  <si>
    <t>08</t>
  </si>
  <si>
    <t xml:space="preserve">      Intagivel</t>
  </si>
  <si>
    <t xml:space="preserve">      (-) Depreciação</t>
  </si>
  <si>
    <t>07</t>
  </si>
  <si>
    <t xml:space="preserve">      Imobilizado</t>
  </si>
  <si>
    <t xml:space="preserve">      Depósitos Judiciais</t>
  </si>
  <si>
    <t>05</t>
  </si>
  <si>
    <t xml:space="preserve">  Realizavel a Longo Prazo</t>
  </si>
  <si>
    <t xml:space="preserve">      Custos Apropriar - </t>
  </si>
  <si>
    <t>04</t>
  </si>
  <si>
    <t xml:space="preserve">   Outros Ativos </t>
  </si>
  <si>
    <t xml:space="preserve">      Estoques de produtos e mercadorias</t>
  </si>
  <si>
    <t>03</t>
  </si>
  <si>
    <t xml:space="preserve">   Estoques</t>
  </si>
  <si>
    <t xml:space="preserve">      Impostos e Contrib a Recuperar/Compensar </t>
  </si>
  <si>
    <t xml:space="preserve">      Adiantamentos a fornecedores</t>
  </si>
  <si>
    <t xml:space="preserve">      Adiantamentos a funcionários</t>
  </si>
  <si>
    <t xml:space="preserve">      Contas a Receber</t>
  </si>
  <si>
    <t>02.1</t>
  </si>
  <si>
    <t xml:space="preserve">   Outros Créditos</t>
  </si>
  <si>
    <t xml:space="preserve"> (-) Créditos vencidos não liquidados</t>
  </si>
  <si>
    <t xml:space="preserve">      Clientes Nacionais</t>
  </si>
  <si>
    <t>02</t>
  </si>
  <si>
    <t xml:space="preserve">   Contas a Receber</t>
  </si>
  <si>
    <t xml:space="preserve">      Aplicações Financeiras</t>
  </si>
  <si>
    <t xml:space="preserve">      Dep.Bancários à Vista</t>
  </si>
  <si>
    <t>01</t>
  </si>
  <si>
    <t xml:space="preserve">   Caixa e Equivalentes de Caixa</t>
  </si>
  <si>
    <t xml:space="preserve">CIRCULANTE </t>
  </si>
  <si>
    <t>ATIVO</t>
  </si>
  <si>
    <t xml:space="preserve">  BALANÇO PATRIMONIAL ENCERRADO EM 31 DE DEZEMBRO DE 2024 e 2023</t>
  </si>
  <si>
    <t>CNPJ/MF 77.878.023/0001-28</t>
  </si>
  <si>
    <t xml:space="preserve">EMDUR - EMPRESA DESENVOL. URBANO E RURAL DE TOLEDO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</si>
</sst>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43" fontId="2" fillId="0" borderId="0" xfId="1" applyNumberFormat="1" applyFont="1"/>
    <xf numFmtId="0" fontId="6" fillId="0" borderId="0" xfId="1" applyFont="1"/>
    <xf numFmtId="164" fontId="2" fillId="0" borderId="0" xfId="2" applyFont="1"/>
    <xf numFmtId="0" fontId="6" fillId="2" borderId="0" xfId="1" applyFont="1" applyFill="1"/>
    <xf numFmtId="0" fontId="6" fillId="2" borderId="0" xfId="1" applyFont="1" applyFill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2" borderId="0" xfId="1" applyFont="1" applyFill="1"/>
    <xf numFmtId="0" fontId="7" fillId="2" borderId="0" xfId="1" applyFont="1" applyFill="1" applyAlignment="1">
      <alignment horizontal="center"/>
    </xf>
    <xf numFmtId="43" fontId="7" fillId="2" borderId="0" xfId="1" applyNumberFormat="1" applyFont="1" applyFill="1" applyAlignment="1">
      <alignment horizontal="center"/>
    </xf>
    <xf numFmtId="164" fontId="7" fillId="3" borderId="0" xfId="2" applyFont="1" applyFill="1" applyBorder="1"/>
    <xf numFmtId="0" fontId="7" fillId="3" borderId="0" xfId="1" applyFont="1" applyFill="1"/>
    <xf numFmtId="164" fontId="8" fillId="2" borderId="0" xfId="2" applyFont="1" applyFill="1"/>
    <xf numFmtId="0" fontId="8" fillId="2" borderId="0" xfId="1" applyFont="1" applyFill="1"/>
    <xf numFmtId="164" fontId="6" fillId="2" borderId="0" xfId="2" applyFont="1" applyFill="1" applyBorder="1"/>
    <xf numFmtId="164" fontId="9" fillId="2" borderId="0" xfId="2" applyFont="1" applyFill="1" applyBorder="1"/>
    <xf numFmtId="0" fontId="9" fillId="4" borderId="0" xfId="1" applyFont="1" applyFill="1"/>
    <xf numFmtId="0" fontId="2" fillId="2" borderId="0" xfId="1" applyFont="1" applyFill="1"/>
    <xf numFmtId="49" fontId="6" fillId="2" borderId="0" xfId="1" applyNumberFormat="1" applyFont="1" applyFill="1" applyAlignment="1">
      <alignment horizontal="center"/>
    </xf>
    <xf numFmtId="0" fontId="10" fillId="0" borderId="0" xfId="1" applyFont="1"/>
    <xf numFmtId="164" fontId="6" fillId="5" borderId="0" xfId="2" applyFont="1" applyFill="1" applyBorder="1"/>
    <xf numFmtId="49" fontId="6" fillId="5" borderId="0" xfId="1" applyNumberFormat="1" applyFont="1" applyFill="1" applyAlignment="1">
      <alignment horizontal="center"/>
    </xf>
    <xf numFmtId="0" fontId="6" fillId="5" borderId="0" xfId="1" applyFont="1" applyFill="1"/>
    <xf numFmtId="0" fontId="6" fillId="5" borderId="0" xfId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10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1" applyFont="1" applyAlignment="1">
      <alignment horizontal="center"/>
    </xf>
  </cellXfs>
  <cellStyles count="3">
    <cellStyle name="Normal" xfId="0" builtinId="0"/>
    <cellStyle name="Normal 2" xfId="1" xr:uid="{EE66C3CE-C84A-4E96-80D5-FB0CC5A2E4FD}"/>
    <cellStyle name="Vírgula 2" xfId="2" xr:uid="{34DEA0C6-4C0F-4D20-B7A3-5A6D880553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5134-2136-4C5B-B0A6-938456BB683B}">
  <sheetPr>
    <tabColor rgb="FF00B050"/>
  </sheetPr>
  <dimension ref="A1:J65"/>
  <sheetViews>
    <sheetView tabSelected="1" topLeftCell="A7" zoomScale="90" zoomScaleNormal="90" workbookViewId="0">
      <selection activeCell="D31" sqref="D31"/>
    </sheetView>
  </sheetViews>
  <sheetFormatPr defaultRowHeight="12.75" x14ac:dyDescent="0.2"/>
  <cols>
    <col min="1" max="1" width="30.5703125" style="1" customWidth="1"/>
    <col min="2" max="2" width="5.5703125" style="1" hidden="1" customWidth="1"/>
    <col min="3" max="3" width="16" style="1" hidden="1" customWidth="1"/>
    <col min="4" max="4" width="25" style="1" customWidth="1"/>
    <col min="5" max="5" width="17.5703125" style="1" customWidth="1"/>
    <col min="6" max="6" width="19.28515625" style="1" customWidth="1"/>
    <col min="7" max="7" width="9.140625" style="1"/>
    <col min="8" max="10" width="16.140625" style="1" bestFit="1" customWidth="1"/>
    <col min="11" max="16384" width="9.140625" style="1"/>
  </cols>
  <sheetData>
    <row r="1" spans="1:9" x14ac:dyDescent="0.2">
      <c r="E1" s="30"/>
    </row>
    <row r="2" spans="1:9" ht="15" customHeight="1" x14ac:dyDescent="0.25">
      <c r="A2" s="32" t="s">
        <v>73</v>
      </c>
      <c r="B2" s="32"/>
      <c r="C2" s="32"/>
      <c r="D2" s="32"/>
      <c r="E2" s="32"/>
      <c r="F2" s="32"/>
    </row>
    <row r="3" spans="1:9" ht="14.25" customHeight="1" x14ac:dyDescent="0.25">
      <c r="A3" s="33" t="s">
        <v>72</v>
      </c>
      <c r="B3" s="33"/>
      <c r="C3" s="33"/>
      <c r="D3" s="33"/>
      <c r="E3" s="33"/>
      <c r="F3" s="33"/>
    </row>
    <row r="4" spans="1:9" x14ac:dyDescent="0.2">
      <c r="A4" s="34" t="s">
        <v>71</v>
      </c>
      <c r="B4" s="34"/>
      <c r="C4" s="34"/>
      <c r="D4" s="34"/>
      <c r="E4" s="34"/>
      <c r="F4" s="34"/>
    </row>
    <row r="5" spans="1:9" x14ac:dyDescent="0.2">
      <c r="A5" s="29" t="s">
        <v>70</v>
      </c>
      <c r="B5" s="29" t="s">
        <v>38</v>
      </c>
      <c r="C5" s="29">
        <v>2020</v>
      </c>
      <c r="D5" s="29"/>
      <c r="E5" s="29">
        <v>2024</v>
      </c>
      <c r="F5" s="29">
        <v>2023</v>
      </c>
    </row>
    <row r="6" spans="1:9" x14ac:dyDescent="0.2">
      <c r="A6" s="27" t="s">
        <v>69</v>
      </c>
      <c r="B6" s="27"/>
      <c r="C6" s="25">
        <f>C7+C10+C18+C20+C13</f>
        <v>3783208.18</v>
      </c>
      <c r="D6" s="25"/>
      <c r="E6" s="25">
        <f>E7+E10+E18+E20+E13</f>
        <v>8096463.2300000004</v>
      </c>
      <c r="F6" s="25">
        <f>F7+F10+F18+F20+F13</f>
        <v>8899417.6899999995</v>
      </c>
      <c r="H6" s="5"/>
    </row>
    <row r="7" spans="1:9" x14ac:dyDescent="0.2">
      <c r="A7" s="6" t="s">
        <v>68</v>
      </c>
      <c r="B7" s="23" t="s">
        <v>67</v>
      </c>
      <c r="C7" s="19">
        <f>SUM(C8:C9)</f>
        <v>2659921.77</v>
      </c>
      <c r="D7" s="19"/>
      <c r="E7" s="19">
        <f>SUM(E8:E9)</f>
        <v>2779324.99</v>
      </c>
      <c r="F7" s="19">
        <f>SUM(F8:F9)</f>
        <v>3244046.92</v>
      </c>
    </row>
    <row r="8" spans="1:9" x14ac:dyDescent="0.2">
      <c r="A8" s="8" t="s">
        <v>66</v>
      </c>
      <c r="B8" s="23"/>
      <c r="C8" s="19">
        <v>664.43</v>
      </c>
      <c r="D8" s="19"/>
      <c r="E8" s="19">
        <v>2728.35</v>
      </c>
      <c r="F8" s="19">
        <v>17145.86</v>
      </c>
    </row>
    <row r="9" spans="1:9" x14ac:dyDescent="0.2">
      <c r="A9" s="8" t="s">
        <v>65</v>
      </c>
      <c r="B9" s="23"/>
      <c r="C9" s="19">
        <v>2659257.34</v>
      </c>
      <c r="D9" s="19"/>
      <c r="E9" s="19">
        <v>2776596.64</v>
      </c>
      <c r="F9" s="19">
        <v>3226901.06</v>
      </c>
    </row>
    <row r="10" spans="1:9" x14ac:dyDescent="0.2">
      <c r="A10" s="8" t="s">
        <v>64</v>
      </c>
      <c r="B10" s="23" t="s">
        <v>63</v>
      </c>
      <c r="C10" s="19">
        <f>SUM(C11:C12)</f>
        <v>432740.91000000003</v>
      </c>
      <c r="D10" s="19"/>
      <c r="E10" s="19">
        <f>SUM(E11:E12)</f>
        <v>1565403.74</v>
      </c>
      <c r="F10" s="19">
        <f>SUM(F11:F12)</f>
        <v>2254416.6500000004</v>
      </c>
      <c r="H10" s="7"/>
      <c r="I10" s="7"/>
    </row>
    <row r="11" spans="1:9" x14ac:dyDescent="0.2">
      <c r="A11" s="8" t="s">
        <v>62</v>
      </c>
      <c r="B11" s="23"/>
      <c r="C11" s="19">
        <v>776375.31</v>
      </c>
      <c r="D11" s="19"/>
      <c r="E11" s="19">
        <v>1800346.18</v>
      </c>
      <c r="F11" s="19">
        <v>2499886.89</v>
      </c>
      <c r="H11" s="7"/>
      <c r="I11" s="7"/>
    </row>
    <row r="12" spans="1:9" x14ac:dyDescent="0.2">
      <c r="A12" s="8" t="s">
        <v>61</v>
      </c>
      <c r="B12" s="23"/>
      <c r="C12" s="19">
        <v>-343634.4</v>
      </c>
      <c r="D12" s="19"/>
      <c r="E12" s="19">
        <v>-234942.44</v>
      </c>
      <c r="F12" s="19">
        <v>-245470.24</v>
      </c>
      <c r="H12" s="7"/>
      <c r="I12" s="7"/>
    </row>
    <row r="13" spans="1:9" x14ac:dyDescent="0.2">
      <c r="A13" s="8" t="s">
        <v>60</v>
      </c>
      <c r="B13" s="23" t="s">
        <v>59</v>
      </c>
      <c r="C13" s="19">
        <f>SUM(C14:C17)</f>
        <v>263507.17000000004</v>
      </c>
      <c r="D13" s="19"/>
      <c r="E13" s="19">
        <f>SUM(E14:E17)</f>
        <v>1146348.44</v>
      </c>
      <c r="F13" s="19">
        <f>SUM(F14:F17)</f>
        <v>641469.86</v>
      </c>
      <c r="H13" s="7"/>
      <c r="I13" s="7"/>
    </row>
    <row r="14" spans="1:9" x14ac:dyDescent="0.2">
      <c r="A14" s="8" t="s">
        <v>58</v>
      </c>
      <c r="B14" s="23"/>
      <c r="C14" s="19">
        <v>104315.35</v>
      </c>
      <c r="D14" s="19"/>
      <c r="E14" s="19">
        <v>188150.59</v>
      </c>
      <c r="F14" s="19">
        <v>227373.46</v>
      </c>
      <c r="H14" s="7"/>
      <c r="I14" s="7"/>
    </row>
    <row r="15" spans="1:9" x14ac:dyDescent="0.2">
      <c r="A15" s="8" t="s">
        <v>57</v>
      </c>
      <c r="B15" s="23"/>
      <c r="C15" s="19">
        <v>78138.240000000005</v>
      </c>
      <c r="D15" s="19"/>
      <c r="E15" s="19">
        <v>35765.64</v>
      </c>
      <c r="F15" s="19">
        <v>125437.73</v>
      </c>
      <c r="H15" s="7"/>
      <c r="I15" s="7"/>
    </row>
    <row r="16" spans="1:9" x14ac:dyDescent="0.2">
      <c r="A16" s="8" t="s">
        <v>56</v>
      </c>
      <c r="B16" s="23"/>
      <c r="C16" s="19">
        <v>78138.240000000005</v>
      </c>
      <c r="D16" s="19"/>
      <c r="E16" s="19">
        <v>1737.47</v>
      </c>
      <c r="F16" s="19">
        <v>0</v>
      </c>
      <c r="H16" s="7"/>
      <c r="I16" s="7"/>
    </row>
    <row r="17" spans="1:9" x14ac:dyDescent="0.2">
      <c r="A17" s="8" t="s">
        <v>55</v>
      </c>
      <c r="B17" s="23"/>
      <c r="C17" s="19">
        <v>2915.34</v>
      </c>
      <c r="D17" s="19"/>
      <c r="E17" s="19">
        <v>920694.74</v>
      </c>
      <c r="F17" s="19">
        <v>288658.67</v>
      </c>
      <c r="H17" s="7"/>
      <c r="I17" s="7"/>
    </row>
    <row r="18" spans="1:9" x14ac:dyDescent="0.2">
      <c r="A18" s="8" t="s">
        <v>54</v>
      </c>
      <c r="B18" s="23" t="s">
        <v>53</v>
      </c>
      <c r="C18" s="19">
        <f>SUM(C19)</f>
        <v>406036.36</v>
      </c>
      <c r="D18" s="19"/>
      <c r="E18" s="19">
        <f>SUM(E19)</f>
        <v>2564955.0299999998</v>
      </c>
      <c r="F18" s="19">
        <f>SUM(F19)</f>
        <v>2473550.4500000002</v>
      </c>
      <c r="H18" s="7"/>
      <c r="I18" s="7"/>
    </row>
    <row r="19" spans="1:9" x14ac:dyDescent="0.2">
      <c r="A19" s="8" t="s">
        <v>52</v>
      </c>
      <c r="B19" s="23"/>
      <c r="C19" s="19">
        <v>406036.36</v>
      </c>
      <c r="D19" s="19"/>
      <c r="E19" s="19">
        <v>2564955.0299999998</v>
      </c>
      <c r="F19" s="19">
        <v>2473550.4500000002</v>
      </c>
      <c r="H19" s="7"/>
      <c r="I19" s="7"/>
    </row>
    <row r="20" spans="1:9" x14ac:dyDescent="0.2">
      <c r="A20" s="8" t="s">
        <v>51</v>
      </c>
      <c r="B20" s="23" t="s">
        <v>50</v>
      </c>
      <c r="C20" s="19">
        <f>C21</f>
        <v>21001.97</v>
      </c>
      <c r="D20" s="19"/>
      <c r="E20" s="19">
        <f>E21</f>
        <v>40431.03</v>
      </c>
      <c r="F20" s="19">
        <f>F21</f>
        <v>285933.81</v>
      </c>
      <c r="H20" s="7"/>
      <c r="I20" s="7"/>
    </row>
    <row r="21" spans="1:9" x14ac:dyDescent="0.2">
      <c r="A21" s="8" t="s">
        <v>49</v>
      </c>
      <c r="B21" s="23"/>
      <c r="C21" s="19">
        <v>21001.97</v>
      </c>
      <c r="D21" s="19"/>
      <c r="E21" s="19">
        <v>40431.03</v>
      </c>
      <c r="F21" s="19">
        <v>285933.81</v>
      </c>
    </row>
    <row r="22" spans="1:9" x14ac:dyDescent="0.2">
      <c r="A22" s="27" t="s">
        <v>25</v>
      </c>
      <c r="B22" s="27"/>
      <c r="C22" s="25">
        <f>C25+C26+C24+C27</f>
        <v>7497869.3100000005</v>
      </c>
      <c r="D22" s="25"/>
      <c r="E22" s="25">
        <f>E25+E26+E24+E27</f>
        <v>14556525.840000002</v>
      </c>
      <c r="F22" s="25">
        <f>F25+F26+F24+F27</f>
        <v>15544822.460000001</v>
      </c>
    </row>
    <row r="23" spans="1:9" x14ac:dyDescent="0.2">
      <c r="A23" s="8" t="s">
        <v>48</v>
      </c>
      <c r="B23" s="23" t="s">
        <v>47</v>
      </c>
      <c r="C23" s="19">
        <f>C24</f>
        <v>29690.25</v>
      </c>
      <c r="D23" s="19"/>
      <c r="E23" s="19">
        <f>E24</f>
        <v>6000</v>
      </c>
      <c r="F23" s="19">
        <f>F24</f>
        <v>30961.52</v>
      </c>
    </row>
    <row r="24" spans="1:9" x14ac:dyDescent="0.2">
      <c r="A24" s="8" t="s">
        <v>46</v>
      </c>
      <c r="B24" s="23"/>
      <c r="C24" s="19">
        <v>29690.25</v>
      </c>
      <c r="D24" s="19"/>
      <c r="E24" s="19">
        <v>6000</v>
      </c>
      <c r="F24" s="19">
        <v>30961.52</v>
      </c>
    </row>
    <row r="25" spans="1:9" x14ac:dyDescent="0.2">
      <c r="A25" s="8" t="s">
        <v>45</v>
      </c>
      <c r="B25" s="23" t="s">
        <v>44</v>
      </c>
      <c r="C25" s="19">
        <v>15911540.73</v>
      </c>
      <c r="D25" s="19"/>
      <c r="E25" s="19">
        <v>29865496.920000002</v>
      </c>
      <c r="F25" s="19">
        <v>28074081.850000001</v>
      </c>
      <c r="H25" s="7"/>
      <c r="I25" s="7"/>
    </row>
    <row r="26" spans="1:9" x14ac:dyDescent="0.2">
      <c r="A26" s="8" t="s">
        <v>43</v>
      </c>
      <c r="B26" s="23"/>
      <c r="C26" s="19">
        <v>-8541761.6699999999</v>
      </c>
      <c r="D26" s="19"/>
      <c r="E26" s="19">
        <v>-15437371.060000001</v>
      </c>
      <c r="F26" s="19">
        <v>-12682620.890000001</v>
      </c>
      <c r="H26" s="7"/>
      <c r="I26" s="7"/>
    </row>
    <row r="27" spans="1:9" x14ac:dyDescent="0.2">
      <c r="A27" s="8" t="s">
        <v>42</v>
      </c>
      <c r="B27" s="23" t="s">
        <v>41</v>
      </c>
      <c r="C27" s="19">
        <v>98400</v>
      </c>
      <c r="D27" s="19"/>
      <c r="E27" s="19">
        <v>122399.98</v>
      </c>
      <c r="F27" s="19">
        <v>122399.98</v>
      </c>
      <c r="H27" s="7"/>
      <c r="I27" s="7"/>
    </row>
    <row r="28" spans="1:9" x14ac:dyDescent="0.2">
      <c r="A28" s="16" t="s">
        <v>40</v>
      </c>
      <c r="B28" s="16"/>
      <c r="C28" s="15">
        <f>C6+C22</f>
        <v>11281077.49</v>
      </c>
      <c r="D28" s="15"/>
      <c r="E28" s="15">
        <f>E6+E22</f>
        <v>22652989.07</v>
      </c>
      <c r="F28" s="15">
        <f>F6+F22</f>
        <v>24444240.149999999</v>
      </c>
      <c r="H28" s="7"/>
      <c r="I28" s="7"/>
    </row>
    <row r="29" spans="1:9" ht="15.75" customHeight="1" x14ac:dyDescent="0.2">
      <c r="A29" s="16" t="s">
        <v>39</v>
      </c>
      <c r="B29" s="29" t="s">
        <v>38</v>
      </c>
      <c r="C29" s="29">
        <v>2020</v>
      </c>
      <c r="D29" s="29"/>
      <c r="E29" s="29">
        <f>E5</f>
        <v>2024</v>
      </c>
      <c r="F29" s="29">
        <f>F5</f>
        <v>2023</v>
      </c>
      <c r="H29" s="7"/>
      <c r="I29" s="7"/>
    </row>
    <row r="30" spans="1:9" ht="15.75" customHeight="1" x14ac:dyDescent="0.2">
      <c r="A30" s="27" t="s">
        <v>37</v>
      </c>
      <c r="B30" s="28" t="s">
        <v>36</v>
      </c>
      <c r="C30" s="25">
        <f>SUM(C31:C39)</f>
        <v>4095683.55</v>
      </c>
      <c r="D30" s="25"/>
      <c r="E30" s="25">
        <f>SUM(E31:E39)</f>
        <v>4330374.5200000005</v>
      </c>
      <c r="F30" s="25">
        <f>SUM(F31:F39)</f>
        <v>5486778.5099999998</v>
      </c>
      <c r="H30" s="7"/>
      <c r="I30" s="7"/>
    </row>
    <row r="31" spans="1:9" ht="15.75" customHeight="1" x14ac:dyDescent="0.2">
      <c r="A31" s="8" t="s">
        <v>35</v>
      </c>
      <c r="B31" s="23"/>
      <c r="C31" s="19">
        <v>1848485.14</v>
      </c>
      <c r="D31" s="19"/>
      <c r="E31" s="19">
        <v>1336048.31</v>
      </c>
      <c r="F31" s="19">
        <v>2302704.85</v>
      </c>
      <c r="H31" s="7"/>
      <c r="I31" s="7"/>
    </row>
    <row r="32" spans="1:9" ht="15.75" customHeight="1" x14ac:dyDescent="0.2">
      <c r="A32" s="8" t="s">
        <v>34</v>
      </c>
      <c r="B32" s="23"/>
      <c r="C32" s="19">
        <v>232506.49</v>
      </c>
      <c r="D32" s="19"/>
      <c r="E32" s="19">
        <v>259313.12</v>
      </c>
      <c r="F32" s="19">
        <v>409619.74</v>
      </c>
      <c r="H32" s="7"/>
      <c r="I32" s="7"/>
    </row>
    <row r="33" spans="1:9" ht="15.75" customHeight="1" x14ac:dyDescent="0.2">
      <c r="A33" s="8" t="s">
        <v>33</v>
      </c>
      <c r="B33" s="23"/>
      <c r="C33" s="19">
        <v>690184.52</v>
      </c>
      <c r="D33" s="19"/>
      <c r="E33" s="19">
        <v>651311.55000000005</v>
      </c>
      <c r="F33" s="19">
        <v>708832.75</v>
      </c>
      <c r="H33" s="7"/>
      <c r="I33" s="7"/>
    </row>
    <row r="34" spans="1:9" ht="15.75" customHeight="1" x14ac:dyDescent="0.2">
      <c r="A34" s="8" t="s">
        <v>32</v>
      </c>
      <c r="B34" s="23"/>
      <c r="C34" s="19">
        <v>255707.17</v>
      </c>
      <c r="D34" s="19"/>
      <c r="E34" s="19">
        <v>442818.28</v>
      </c>
      <c r="F34" s="19">
        <v>457101.46</v>
      </c>
      <c r="H34" s="7"/>
      <c r="I34" s="7"/>
    </row>
    <row r="35" spans="1:9" ht="15.75" customHeight="1" x14ac:dyDescent="0.2">
      <c r="A35" s="8" t="s">
        <v>31</v>
      </c>
      <c r="B35" s="23"/>
      <c r="C35" s="19">
        <v>0</v>
      </c>
      <c r="D35" s="19"/>
      <c r="E35" s="19">
        <v>1398.18</v>
      </c>
      <c r="F35" s="19">
        <v>1398.18</v>
      </c>
      <c r="H35" s="7"/>
      <c r="I35" s="7"/>
    </row>
    <row r="36" spans="1:9" ht="15.75" customHeight="1" x14ac:dyDescent="0.2">
      <c r="A36" s="8" t="s">
        <v>30</v>
      </c>
      <c r="B36" s="23"/>
      <c r="C36" s="19">
        <v>41694.410000000003</v>
      </c>
      <c r="D36" s="19"/>
      <c r="E36" s="19">
        <v>100453.02</v>
      </c>
      <c r="F36" s="19">
        <v>41426.6</v>
      </c>
      <c r="H36" s="7"/>
      <c r="I36" s="7"/>
    </row>
    <row r="37" spans="1:9" ht="15.75" customHeight="1" x14ac:dyDescent="0.2">
      <c r="A37" s="8" t="s">
        <v>29</v>
      </c>
      <c r="B37" s="23"/>
      <c r="C37" s="19">
        <v>3556.85</v>
      </c>
      <c r="D37" s="19"/>
      <c r="E37" s="19">
        <v>57831.07</v>
      </c>
      <c r="F37" s="19">
        <v>42731.08</v>
      </c>
      <c r="H37" s="7"/>
      <c r="I37" s="7"/>
    </row>
    <row r="38" spans="1:9" ht="15.75" customHeight="1" x14ac:dyDescent="0.2">
      <c r="A38" s="8" t="s">
        <v>28</v>
      </c>
      <c r="B38" s="23"/>
      <c r="C38" s="19"/>
      <c r="D38" s="19"/>
      <c r="E38" s="19">
        <v>10815.75</v>
      </c>
      <c r="F38" s="19">
        <v>0</v>
      </c>
      <c r="H38" s="7"/>
      <c r="I38" s="7"/>
    </row>
    <row r="39" spans="1:9" ht="15.75" customHeight="1" x14ac:dyDescent="0.2">
      <c r="A39" s="8" t="s">
        <v>27</v>
      </c>
      <c r="B39" s="23" t="s">
        <v>26</v>
      </c>
      <c r="C39" s="19">
        <v>1023548.97</v>
      </c>
      <c r="D39" s="19"/>
      <c r="E39" s="19">
        <v>1470385.24</v>
      </c>
      <c r="F39" s="19">
        <v>1522963.85</v>
      </c>
      <c r="H39" s="7"/>
      <c r="I39" s="7"/>
    </row>
    <row r="40" spans="1:9" ht="15.75" customHeight="1" x14ac:dyDescent="0.2">
      <c r="A40" s="27" t="s">
        <v>25</v>
      </c>
      <c r="B40" s="27"/>
      <c r="C40" s="25">
        <f>C41</f>
        <v>1217259.43</v>
      </c>
      <c r="D40" s="25"/>
      <c r="E40" s="25">
        <f>E41</f>
        <v>23469.93</v>
      </c>
      <c r="F40" s="25">
        <f>F41</f>
        <v>25959.49</v>
      </c>
      <c r="H40" s="7"/>
      <c r="I40" s="7"/>
    </row>
    <row r="41" spans="1:9" ht="15.75" customHeight="1" x14ac:dyDescent="0.2">
      <c r="A41" s="8" t="s">
        <v>24</v>
      </c>
      <c r="B41" s="23" t="s">
        <v>23</v>
      </c>
      <c r="C41" s="19">
        <f>C42</f>
        <v>1217259.43</v>
      </c>
      <c r="D41" s="19"/>
      <c r="E41" s="19">
        <f>E42</f>
        <v>23469.93</v>
      </c>
      <c r="F41" s="19">
        <f>F42</f>
        <v>25959.49</v>
      </c>
      <c r="H41" s="7"/>
      <c r="I41" s="7"/>
    </row>
    <row r="42" spans="1:9" ht="15.75" customHeight="1" x14ac:dyDescent="0.2">
      <c r="A42" s="8" t="s">
        <v>22</v>
      </c>
      <c r="B42" s="23"/>
      <c r="C42" s="19">
        <v>1217259.43</v>
      </c>
      <c r="D42" s="19"/>
      <c r="E42" s="19">
        <v>23469.93</v>
      </c>
      <c r="F42" s="19">
        <v>25959.49</v>
      </c>
      <c r="H42" s="7"/>
      <c r="I42" s="7"/>
    </row>
    <row r="43" spans="1:9" ht="15.75" customHeight="1" x14ac:dyDescent="0.2">
      <c r="A43" s="27" t="s">
        <v>21</v>
      </c>
      <c r="B43" s="27"/>
      <c r="C43" s="25">
        <f>C30+C40</f>
        <v>5312942.9799999995</v>
      </c>
      <c r="D43" s="25"/>
      <c r="E43" s="25">
        <f>E30+E40</f>
        <v>4353844.45</v>
      </c>
      <c r="F43" s="25">
        <f>F30+F40</f>
        <v>5512738</v>
      </c>
      <c r="H43" s="7"/>
      <c r="I43" s="7"/>
    </row>
    <row r="44" spans="1:9" s="24" customFormat="1" ht="15.75" customHeight="1" x14ac:dyDescent="0.2">
      <c r="A44" s="27" t="s">
        <v>20</v>
      </c>
      <c r="B44" s="26"/>
      <c r="C44" s="25">
        <f>C45+C47+C49</f>
        <v>5890016.1099999994</v>
      </c>
      <c r="D44" s="25"/>
      <c r="E44" s="25">
        <f>E45+E47+E49</f>
        <v>18299144.620000001</v>
      </c>
      <c r="F44" s="25">
        <f>F45+F47+F49</f>
        <v>18931502.149999999</v>
      </c>
      <c r="H44" s="7"/>
      <c r="I44" s="7"/>
    </row>
    <row r="45" spans="1:9" ht="15.75" customHeight="1" x14ac:dyDescent="0.2">
      <c r="A45" s="8" t="s">
        <v>19</v>
      </c>
      <c r="B45" s="23" t="s">
        <v>18</v>
      </c>
      <c r="C45" s="19">
        <f>C46</f>
        <v>15244153.42</v>
      </c>
      <c r="D45" s="19"/>
      <c r="E45" s="19">
        <f>E46</f>
        <v>27821039.739999998</v>
      </c>
      <c r="F45" s="19">
        <f>F46</f>
        <v>27753948.739999998</v>
      </c>
      <c r="H45" s="7"/>
      <c r="I45" s="7"/>
    </row>
    <row r="46" spans="1:9" ht="15.75" customHeight="1" x14ac:dyDescent="0.2">
      <c r="A46" s="8" t="s">
        <v>17</v>
      </c>
      <c r="B46" s="23"/>
      <c r="C46" s="19">
        <v>15244153.42</v>
      </c>
      <c r="D46" s="19"/>
      <c r="E46" s="19">
        <v>27821039.739999998</v>
      </c>
      <c r="F46" s="19">
        <v>27753948.739999998</v>
      </c>
      <c r="H46" s="7"/>
      <c r="I46" s="7"/>
    </row>
    <row r="47" spans="1:9" ht="15.75" customHeight="1" x14ac:dyDescent="0.2">
      <c r="A47" s="8" t="s">
        <v>16</v>
      </c>
      <c r="B47" s="23" t="s">
        <v>15</v>
      </c>
      <c r="C47" s="19">
        <f>SUM(C48:C48)</f>
        <v>2223970.19</v>
      </c>
      <c r="D47" s="19"/>
      <c r="E47" s="19">
        <f>SUM(E48:E48)</f>
        <v>2223970.19</v>
      </c>
      <c r="F47" s="19">
        <f>SUM(F48:F48)</f>
        <v>2223970.19</v>
      </c>
      <c r="H47" s="7"/>
      <c r="I47" s="7"/>
    </row>
    <row r="48" spans="1:9" ht="15.75" customHeight="1" x14ac:dyDescent="0.2">
      <c r="A48" s="8" t="s">
        <v>14</v>
      </c>
      <c r="B48" s="23"/>
      <c r="C48" s="19">
        <v>2223970.19</v>
      </c>
      <c r="D48" s="19"/>
      <c r="E48" s="19">
        <v>2223970.19</v>
      </c>
      <c r="F48" s="19">
        <v>2223970.19</v>
      </c>
      <c r="H48" s="7"/>
      <c r="I48" s="7"/>
    </row>
    <row r="49" spans="1:10" ht="15.75" customHeight="1" x14ac:dyDescent="0.2">
      <c r="A49" s="8" t="s">
        <v>13</v>
      </c>
      <c r="B49" s="23" t="s">
        <v>12</v>
      </c>
      <c r="C49" s="20">
        <f>SUM(C50:C51)</f>
        <v>-11578107.5</v>
      </c>
      <c r="D49" s="20"/>
      <c r="E49" s="19">
        <f>SUM(E50:E51)</f>
        <v>-11745865.309999999</v>
      </c>
      <c r="F49" s="19">
        <f>SUM(F50:F51)</f>
        <v>-11046416.780000001</v>
      </c>
    </row>
    <row r="50" spans="1:10" ht="15.75" customHeight="1" x14ac:dyDescent="0.2">
      <c r="A50" s="8" t="s">
        <v>11</v>
      </c>
      <c r="B50" s="21"/>
      <c r="C50" s="20">
        <v>-9247658.8000000007</v>
      </c>
      <c r="D50" s="20"/>
      <c r="E50" s="19">
        <v>-11046416.779999999</v>
      </c>
      <c r="F50" s="19">
        <v>-11154835.210000001</v>
      </c>
      <c r="G50" s="22"/>
      <c r="H50" s="22"/>
    </row>
    <row r="51" spans="1:10" ht="15.75" customHeight="1" x14ac:dyDescent="0.2">
      <c r="A51" s="8" t="s">
        <v>10</v>
      </c>
      <c r="B51" s="21"/>
      <c r="C51" s="20">
        <v>-2330448.7000000002</v>
      </c>
      <c r="D51" s="20"/>
      <c r="E51" s="19">
        <v>-699448.53</v>
      </c>
      <c r="F51" s="19">
        <v>108418.43</v>
      </c>
      <c r="G51" s="18"/>
      <c r="H51" s="17"/>
    </row>
    <row r="52" spans="1:10" ht="15.75" customHeight="1" x14ac:dyDescent="0.2">
      <c r="A52" s="16" t="s">
        <v>9</v>
      </c>
      <c r="B52" s="16"/>
      <c r="C52" s="15">
        <f>C43+C44</f>
        <v>11202959.09</v>
      </c>
      <c r="D52" s="15"/>
      <c r="E52" s="15">
        <f>E43+E44</f>
        <v>22652989.07</v>
      </c>
      <c r="F52" s="15">
        <f>F43+F44</f>
        <v>24444240.149999999</v>
      </c>
      <c r="H52" s="5"/>
    </row>
    <row r="53" spans="1:10" x14ac:dyDescent="0.2">
      <c r="A53" s="10"/>
      <c r="B53" s="10"/>
      <c r="C53" s="13"/>
      <c r="D53" s="13"/>
      <c r="E53" s="14">
        <f>E52-E28</f>
        <v>0</v>
      </c>
      <c r="F53" s="14">
        <f>F52-F28</f>
        <v>0</v>
      </c>
    </row>
    <row r="54" spans="1:10" x14ac:dyDescent="0.2">
      <c r="A54" s="10"/>
      <c r="B54" s="10"/>
      <c r="C54" s="13"/>
      <c r="D54" s="13"/>
      <c r="E54" s="14"/>
      <c r="F54" s="13"/>
    </row>
    <row r="55" spans="1:10" x14ac:dyDescent="0.2">
      <c r="A55" s="10"/>
      <c r="B55" s="10"/>
      <c r="C55" s="13"/>
      <c r="D55" s="13"/>
      <c r="E55" s="14"/>
      <c r="F55" s="13"/>
    </row>
    <row r="56" spans="1:10" x14ac:dyDescent="0.2">
      <c r="A56" s="12" t="s">
        <v>8</v>
      </c>
      <c r="B56" s="11"/>
      <c r="C56" s="11"/>
      <c r="D56" s="11" t="s">
        <v>7</v>
      </c>
      <c r="E56" s="34" t="s">
        <v>6</v>
      </c>
      <c r="F56" s="34"/>
    </row>
    <row r="57" spans="1:10" x14ac:dyDescent="0.2">
      <c r="A57" s="9" t="s">
        <v>5</v>
      </c>
      <c r="B57" s="6"/>
      <c r="C57" s="6"/>
      <c r="D57" s="6" t="s">
        <v>4</v>
      </c>
      <c r="E57" s="31" t="s">
        <v>3</v>
      </c>
      <c r="F57" s="31"/>
    </row>
    <row r="58" spans="1:10" ht="12.75" customHeight="1" x14ac:dyDescent="0.2">
      <c r="A58" s="8" t="s">
        <v>2</v>
      </c>
      <c r="B58" s="6"/>
      <c r="C58" s="6"/>
      <c r="D58" s="6" t="s">
        <v>1</v>
      </c>
      <c r="E58" s="31" t="s">
        <v>0</v>
      </c>
      <c r="F58" s="31"/>
      <c r="J58" s="7"/>
    </row>
    <row r="59" spans="1:10" x14ac:dyDescent="0.2">
      <c r="A59" s="6"/>
      <c r="B59" s="6"/>
      <c r="C59" s="6"/>
      <c r="D59" s="6"/>
      <c r="E59" s="6"/>
      <c r="F59" s="6"/>
    </row>
    <row r="60" spans="1:10" x14ac:dyDescent="0.2">
      <c r="E60" s="5">
        <f>E52-E28</f>
        <v>0</v>
      </c>
      <c r="F60" s="5"/>
    </row>
    <row r="62" spans="1:10" x14ac:dyDescent="0.2">
      <c r="E62" s="5"/>
    </row>
    <row r="63" spans="1:10" x14ac:dyDescent="0.2">
      <c r="A63" s="4"/>
      <c r="B63" s="4"/>
      <c r="C63" s="4"/>
    </row>
    <row r="64" spans="1:10" x14ac:dyDescent="0.2">
      <c r="A64" s="3"/>
      <c r="B64" s="3"/>
      <c r="C64" s="3"/>
    </row>
    <row r="65" spans="1:3" x14ac:dyDescent="0.2">
      <c r="A65" s="2"/>
      <c r="B65" s="2"/>
      <c r="C65" s="2"/>
    </row>
  </sheetData>
  <mergeCells count="6">
    <mergeCell ref="E57:F57"/>
    <mergeCell ref="E58:F58"/>
    <mergeCell ref="A2:F2"/>
    <mergeCell ref="A3:F3"/>
    <mergeCell ref="A4:F4"/>
    <mergeCell ref="E56:F56"/>
  </mergeCells>
  <printOptions horizontalCentered="1"/>
  <pageMargins left="0.78740157480314965" right="0.59055118110236227" top="1.1811023622047245" bottom="0.59055118110236227" header="0.27559055118110237" footer="0.51181102362204722"/>
  <pageSetup paperSize="9" scale="75" firstPageNumber="2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 BALANÇO</vt:lpstr>
      <vt:lpstr>'1 BALANÇO'!Area_de_impressao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Daniel de Camargo</dc:creator>
  <cp:lastModifiedBy>Allan Daniel de Camargo</cp:lastModifiedBy>
  <dcterms:created xsi:type="dcterms:W3CDTF">2015-06-05T18:19:34Z</dcterms:created>
  <dcterms:modified xsi:type="dcterms:W3CDTF">2025-03-06T12:17:29Z</dcterms:modified>
</cp:coreProperties>
</file>